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<sst xmlns="http://schemas.openxmlformats.org/spreadsheetml/2006/main" count="260" uniqueCount="104">
  <si>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</si>
  <si>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</si>
  <si>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</si>
  <si>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</si>
  <si>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</si>
  <si>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</si>
  <si>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</si>
  <si>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</si>
  <si>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</si>
  <si>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</si>
  <si>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</si>
  <si>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</si>
  <si>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</si>
  <si>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</si>
  <si>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</si>
  <si>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</si>
  <si>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</si>
  <si>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</si>
  <si>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</si>
  <si>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</si>
  <si>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</si>
  <si>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</si>
  <si>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</si>
  <si>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</si>
  <si>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</si>
  <si>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</si>
  <si>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</si>
  <si>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</si>
  <si>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</si>
  <si>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</si>
  <si>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</si>
  <si>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</si>
  <si>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</si>
  <si>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</si>
  <si>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</si>
  <si>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</si>
  <si>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</si>
  <si>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</si>
  <si>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</si>
  <si>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</si>
  <si>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</si>
  <si>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</si>
  <si>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</si>
  <si>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</si>
  <si>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</si>
  <si>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</si>
  <si>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</si>
  <si>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</si>
  <si>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</si>
  <si>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</si>
  <si>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</si>
  <si>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</si>
  <si>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</si>
  <si>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</si>
  <si>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</si>
  <si>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</si>
  <si>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</si>
  <si>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</si>
  <si>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</si>
  <si>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</si>
  <si>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</si>
  <si>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</si>
  <si>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</si>
  <si>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</si>
  <si>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</si>
  <si>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</si>
  <si>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</si>
  <si>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</si>
  <si>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</si>
  <si>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</si>
  <si>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</si>
  <si>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</si>
  <si>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</si>
  <si>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</si>
  <si>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</si>
  <si>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</si>
  <si>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</si>
  <si>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</si>
  <si>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</si>
  <si>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</si>
  <si>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</si>
  <si>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</si>
  <si>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</si>
  <si>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</si>
  <si>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</si>
  <si>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</si>
  <si>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</si>
  <si>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</si>
  <si>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</si>
  <si>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</si>
  <si>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</si>
  <si>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</si>
  <si>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</si>
  <si>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</si>
  <si>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</si>
  <si>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</si>
  <si>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</si>
  <si>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</si>
  <si>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</si>
  <si>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t>станом на 06.06.2019</t>
  </si>
  <si>
    <r>
      <t xml:space="preserve">станом на 06.06.2019р.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</si>
  <si>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06.06.2019р.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</si>
  <si>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06.06.2019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</si>
  <si>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06.06.2019р.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</si>
</sst>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764387"/>
        <c:axId val="7828168"/>
      </c:lineChart>
      <c:catAx>
        <c:axId val="57643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28168"/>
        <c:crosses val="autoZero"/>
        <c:auto val="0"/>
        <c:lblOffset val="100"/>
        <c:tickLblSkip val="1"/>
        <c:noMultiLvlLbl val="0"/>
      </c:catAx>
      <c:valAx>
        <c:axId val="78281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43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4657321"/>
        <c:axId val="47891990"/>
      </c:lineChart>
      <c:catAx>
        <c:axId val="346573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91990"/>
        <c:crosses val="autoZero"/>
        <c:auto val="0"/>
        <c:lblOffset val="100"/>
        <c:tickLblSkip val="1"/>
        <c:noMultiLvlLbl val="0"/>
      </c:catAx>
      <c:valAx>
        <c:axId val="4789199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573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18616095"/>
        <c:axId val="40682644"/>
      </c:lineChart>
      <c:catAx>
        <c:axId val="186160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82644"/>
        <c:crosses val="autoZero"/>
        <c:auto val="0"/>
        <c:lblOffset val="100"/>
        <c:tickLblSkip val="1"/>
        <c:noMultiLvlLbl val="0"/>
      </c:catAx>
      <c:valAx>
        <c:axId val="4068264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160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59112325"/>
        <c:axId val="30262722"/>
      </c:lineChart>
      <c:catAx>
        <c:axId val="591123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62722"/>
        <c:crosses val="autoZero"/>
        <c:auto val="0"/>
        <c:lblOffset val="100"/>
        <c:tickLblSkip val="1"/>
        <c:noMultiLvlLbl val="0"/>
      </c:catAx>
      <c:valAx>
        <c:axId val="30262722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12325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57871067"/>
        <c:axId val="14126368"/>
      </c:lineChart>
      <c:dateAx>
        <c:axId val="578710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2636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12636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7106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49425057"/>
        <c:axId val="38545966"/>
      </c:lineChart>
      <c:dateAx>
        <c:axId val="494250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459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54596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2505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1335511"/>
        <c:axId val="4708460"/>
      </c:bar3DChart>
      <c:catAx>
        <c:axId val="31335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8460"/>
        <c:crosses val="autoZero"/>
        <c:auto val="1"/>
        <c:lblOffset val="100"/>
        <c:tickLblSkip val="1"/>
        <c:noMultiLvlLbl val="0"/>
      </c:catAx>
      <c:valAx>
        <c:axId val="4708460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3551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1209981"/>
        <c:axId val="57532250"/>
      </c:bar3DChart>
      <c:catAx>
        <c:axId val="6120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532250"/>
        <c:crosses val="autoZero"/>
        <c:auto val="1"/>
        <c:lblOffset val="100"/>
        <c:tickLblSkip val="1"/>
        <c:noMultiLvlLbl val="0"/>
      </c:catAx>
      <c:valAx>
        <c:axId val="57532250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09981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790 374,7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- 139 706,2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- 150 326,9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5">
        <row r="6">
          <cell r="G6">
            <v>401763.87</v>
          </cell>
          <cell r="K6">
            <v>37600868.36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0">
          <cell r="F90">
            <v>2933</v>
          </cell>
          <cell r="G90">
            <v>0.13</v>
          </cell>
        </row>
        <row r="91">
          <cell r="F91">
            <v>25070</v>
          </cell>
          <cell r="G91">
            <v>171.45</v>
          </cell>
        </row>
        <row r="92">
          <cell r="F92">
            <v>7550</v>
          </cell>
          <cell r="G92">
            <v>2921.54</v>
          </cell>
        </row>
        <row r="93">
          <cell r="F93">
            <v>12</v>
          </cell>
          <cell r="G9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401.76387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37600.86836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5">
        <v>0</v>
      </c>
      <c r="V20" s="126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5">
        <v>0</v>
      </c>
      <c r="V22" s="126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7"/>
      <c r="V23" s="138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39">
        <f>SUM(U4:U23)</f>
        <v>1</v>
      </c>
      <c r="V24" s="140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43586</v>
      </c>
      <c r="S29" s="143">
        <v>1497.42704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43586</v>
      </c>
      <c r="S39" s="131">
        <v>57866.88668999999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91</v>
      </c>
      <c r="S1" s="113"/>
      <c r="T1" s="113"/>
      <c r="U1" s="113"/>
      <c r="V1" s="113"/>
      <c r="W1" s="114"/>
    </row>
    <row r="2" spans="1:23" ht="15" thickBot="1">
      <c r="A2" s="115" t="s">
        <v>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7">
        <v>1</v>
      </c>
      <c r="V6" s="128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7">
        <v>0</v>
      </c>
      <c r="V7" s="128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5">
        <v>0</v>
      </c>
      <c r="V11" s="126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5">
        <v>0</v>
      </c>
      <c r="V13" s="126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5">
        <v>0</v>
      </c>
      <c r="V22" s="126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5">
        <v>0</v>
      </c>
      <c r="V23" s="126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5">
        <v>0</v>
      </c>
      <c r="V24" s="126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7">
        <v>0</v>
      </c>
      <c r="V25" s="138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39">
        <f>SUM(U4:U25)</f>
        <v>1</v>
      </c>
      <c r="V26" s="140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 t="s">
        <v>33</v>
      </c>
      <c r="S29" s="141"/>
      <c r="T29" s="141"/>
      <c r="U29" s="14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43617</v>
      </c>
      <c r="S31" s="143">
        <v>28.16056</v>
      </c>
      <c r="T31" s="143"/>
      <c r="U31" s="143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43"/>
      <c r="T32" s="143"/>
      <c r="U32" s="143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4" t="s">
        <v>45</v>
      </c>
      <c r="T34" s="145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40</v>
      </c>
      <c r="T35" s="146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 t="s">
        <v>30</v>
      </c>
      <c r="S39" s="141"/>
      <c r="T39" s="141"/>
      <c r="U39" s="141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 t="s">
        <v>31</v>
      </c>
      <c r="S40" s="147"/>
      <c r="T40" s="147"/>
      <c r="U40" s="14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43617</v>
      </c>
      <c r="S41" s="131">
        <v>40942.50172</v>
      </c>
      <c r="T41" s="132"/>
      <c r="U41" s="133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4"/>
      <c r="T42" s="135"/>
      <c r="U42" s="136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A1">
      <pane xSplit="1" ySplit="3" topLeftCell="I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1" sqref="T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97</v>
      </c>
      <c r="S1" s="113"/>
      <c r="T1" s="113"/>
      <c r="U1" s="113"/>
      <c r="V1" s="113"/>
      <c r="W1" s="114"/>
    </row>
    <row r="2" spans="1:23" ht="15" thickBot="1">
      <c r="A2" s="115" t="s">
        <v>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100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4395.066666666667</v>
      </c>
      <c r="R4" s="94">
        <v>0</v>
      </c>
      <c r="S4" s="95">
        <v>0</v>
      </c>
      <c r="T4" s="96">
        <v>38.3</v>
      </c>
      <c r="U4" s="123">
        <v>0</v>
      </c>
      <c r="V4" s="124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4395.1</v>
      </c>
      <c r="R5" s="69"/>
      <c r="S5" s="65"/>
      <c r="T5" s="70"/>
      <c r="U5" s="125"/>
      <c r="V5" s="126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4395.1</v>
      </c>
      <c r="R6" s="71"/>
      <c r="S6" s="72"/>
      <c r="T6" s="73"/>
      <c r="U6" s="127"/>
      <c r="V6" s="128"/>
      <c r="W6" s="68">
        <f t="shared" si="3"/>
        <v>0</v>
      </c>
    </row>
    <row r="7" spans="1:23" ht="12.75">
      <c r="A7" s="10">
        <v>43622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6500</v>
      </c>
      <c r="P7" s="3">
        <f t="shared" si="1"/>
        <v>0</v>
      </c>
      <c r="Q7" s="2">
        <v>4395.1</v>
      </c>
      <c r="R7" s="71"/>
      <c r="S7" s="72"/>
      <c r="T7" s="73"/>
      <c r="U7" s="127"/>
      <c r="V7" s="128"/>
      <c r="W7" s="68">
        <f t="shared" si="3"/>
        <v>0</v>
      </c>
    </row>
    <row r="8" spans="1:23" ht="12.75">
      <c r="A8" s="108">
        <v>43623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16800</v>
      </c>
      <c r="P8" s="3">
        <f t="shared" si="1"/>
        <v>0</v>
      </c>
      <c r="Q8" s="2">
        <v>4395.1</v>
      </c>
      <c r="R8" s="71"/>
      <c r="S8" s="72"/>
      <c r="T8" s="70"/>
      <c r="U8" s="125"/>
      <c r="V8" s="126"/>
      <c r="W8" s="68">
        <f t="shared" si="3"/>
        <v>0</v>
      </c>
    </row>
    <row r="9" spans="1:23" ht="12.75">
      <c r="A9" s="10">
        <v>43626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6500</v>
      </c>
      <c r="P9" s="3">
        <f t="shared" si="1"/>
        <v>0</v>
      </c>
      <c r="Q9" s="2">
        <v>4395.1</v>
      </c>
      <c r="R9" s="71"/>
      <c r="S9" s="72"/>
      <c r="T9" s="70"/>
      <c r="U9" s="125"/>
      <c r="V9" s="126"/>
      <c r="W9" s="68">
        <f t="shared" si="3"/>
        <v>0</v>
      </c>
    </row>
    <row r="10" spans="1:23" ht="12.75">
      <c r="A10" s="10">
        <v>43627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5500</v>
      </c>
      <c r="P10" s="3">
        <f t="shared" si="1"/>
        <v>0</v>
      </c>
      <c r="Q10" s="2">
        <v>4395.1</v>
      </c>
      <c r="R10" s="71"/>
      <c r="S10" s="72"/>
      <c r="T10" s="70"/>
      <c r="U10" s="125"/>
      <c r="V10" s="126"/>
      <c r="W10" s="68">
        <f>R10+S10+U10+T10+V10</f>
        <v>0</v>
      </c>
    </row>
    <row r="11" spans="1:23" ht="12.75">
      <c r="A11" s="10">
        <v>43628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4395.1</v>
      </c>
      <c r="R11" s="69"/>
      <c r="S11" s="65"/>
      <c r="T11" s="70"/>
      <c r="U11" s="125"/>
      <c r="V11" s="126"/>
      <c r="W11" s="68">
        <f t="shared" si="3"/>
        <v>0</v>
      </c>
    </row>
    <row r="12" spans="1:23" ht="12.75">
      <c r="A12" s="10">
        <v>43629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6900</v>
      </c>
      <c r="P12" s="3">
        <f t="shared" si="1"/>
        <v>0</v>
      </c>
      <c r="Q12" s="2">
        <v>4395.1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43630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16500</v>
      </c>
      <c r="P13" s="3">
        <f t="shared" si="1"/>
        <v>0</v>
      </c>
      <c r="Q13" s="2">
        <v>4395.1</v>
      </c>
      <c r="R13" s="69"/>
      <c r="S13" s="65"/>
      <c r="T13" s="70"/>
      <c r="U13" s="125"/>
      <c r="V13" s="126"/>
      <c r="W13" s="68">
        <f t="shared" si="3"/>
        <v>0</v>
      </c>
    </row>
    <row r="14" spans="1:23" ht="12.75">
      <c r="A14" s="10">
        <v>43634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6500</v>
      </c>
      <c r="P14" s="3">
        <f t="shared" si="1"/>
        <v>0</v>
      </c>
      <c r="Q14" s="2">
        <v>4395.1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43635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4395.1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43636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12000</v>
      </c>
      <c r="P16" s="3">
        <f t="shared" si="1"/>
        <v>0</v>
      </c>
      <c r="Q16" s="2">
        <v>4395.1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43637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5900</v>
      </c>
      <c r="P17" s="3">
        <f t="shared" si="1"/>
        <v>0</v>
      </c>
      <c r="Q17" s="2">
        <v>4395.1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43640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5500</v>
      </c>
      <c r="P18" s="3">
        <f>N18/O18</f>
        <v>0</v>
      </c>
      <c r="Q18" s="2">
        <v>4395.1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4395.1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4395.1</v>
      </c>
      <c r="R20" s="102"/>
      <c r="S20" s="103"/>
      <c r="T20" s="104"/>
      <c r="U20" s="125"/>
      <c r="V20" s="126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4395.1</v>
      </c>
      <c r="R21" s="98"/>
      <c r="S21" s="99"/>
      <c r="T21" s="100"/>
      <c r="U21" s="137"/>
      <c r="V21" s="138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7919.2</v>
      </c>
      <c r="C22" s="85">
        <f t="shared" si="4"/>
        <v>791.9</v>
      </c>
      <c r="D22" s="107">
        <f t="shared" si="4"/>
        <v>46.9</v>
      </c>
      <c r="E22" s="107">
        <f t="shared" si="4"/>
        <v>744.9999999999999</v>
      </c>
      <c r="F22" s="85">
        <f t="shared" si="4"/>
        <v>147.35000000000002</v>
      </c>
      <c r="G22" s="85">
        <f t="shared" si="4"/>
        <v>432</v>
      </c>
      <c r="H22" s="85">
        <f t="shared" si="4"/>
        <v>1826.8</v>
      </c>
      <c r="I22" s="85">
        <f t="shared" si="4"/>
        <v>205.89999999999998</v>
      </c>
      <c r="J22" s="85">
        <f t="shared" si="4"/>
        <v>84.25</v>
      </c>
      <c r="K22" s="85">
        <f t="shared" si="4"/>
        <v>694.6</v>
      </c>
      <c r="L22" s="85">
        <f t="shared" si="4"/>
        <v>1046.2</v>
      </c>
      <c r="M22" s="84">
        <f t="shared" si="4"/>
        <v>36.999999999999325</v>
      </c>
      <c r="N22" s="84">
        <f t="shared" si="4"/>
        <v>13185.199999999999</v>
      </c>
      <c r="O22" s="84">
        <f t="shared" si="4"/>
        <v>152910</v>
      </c>
      <c r="P22" s="86">
        <f>N22/O22</f>
        <v>0.08622850042508665</v>
      </c>
      <c r="Q22" s="2"/>
      <c r="R22" s="75">
        <f>SUM(R4:R21)</f>
        <v>0</v>
      </c>
      <c r="S22" s="75">
        <f>SUM(S4:S21)</f>
        <v>0</v>
      </c>
      <c r="T22" s="75">
        <f>SUM(T4:T21)</f>
        <v>38.3</v>
      </c>
      <c r="U22" s="139">
        <f>SUM(U4:U21)</f>
        <v>0</v>
      </c>
      <c r="V22" s="140"/>
      <c r="W22" s="75">
        <f>R22+S22+U22+T22+V22</f>
        <v>38.3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1" t="s">
        <v>33</v>
      </c>
      <c r="S25" s="141"/>
      <c r="T25" s="141"/>
      <c r="U25" s="141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29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>
        <v>43622</v>
      </c>
      <c r="S27" s="143">
        <v>0.01</v>
      </c>
      <c r="T27" s="143"/>
      <c r="U27" s="143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/>
      <c r="S28" s="143"/>
      <c r="T28" s="143"/>
      <c r="U28" s="143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4" t="s">
        <v>45</v>
      </c>
      <c r="T30" s="145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6" t="s">
        <v>40</v>
      </c>
      <c r="T31" s="146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1" t="s">
        <v>30</v>
      </c>
      <c r="S35" s="141"/>
      <c r="T35" s="141"/>
      <c r="U35" s="141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7" t="s">
        <v>31</v>
      </c>
      <c r="S36" s="147"/>
      <c r="T36" s="147"/>
      <c r="U36" s="14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9">
        <v>43622</v>
      </c>
      <c r="S37" s="131">
        <f>38833.8</f>
        <v>38833.8</v>
      </c>
      <c r="T37" s="132"/>
      <c r="U37" s="133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/>
      <c r="S38" s="134"/>
      <c r="T38" s="135"/>
      <c r="U38" s="136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101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102</v>
      </c>
      <c r="P27" s="149"/>
    </row>
    <row r="28" spans="1:16" ht="30.75" customHeight="1">
      <c r="A28" s="162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червень!S37</f>
        <v>38833.8</v>
      </c>
      <c r="B29" s="45">
        <f>'[3]червень 19'!$F$91</f>
        <v>25070</v>
      </c>
      <c r="C29" s="45">
        <f>'[3]червень 19'!$G$91</f>
        <v>171.45</v>
      </c>
      <c r="D29" s="45">
        <f>'[3]червень 19'!$F$90</f>
        <v>2933</v>
      </c>
      <c r="E29" s="45">
        <f>'[3]червень 19'!$G$90</f>
        <v>0.13</v>
      </c>
      <c r="F29" s="45">
        <f>'[3]червень 19'!$F$92</f>
        <v>7550</v>
      </c>
      <c r="G29" s="45">
        <f>'[3]червень 19'!$G$92</f>
        <v>2921.54</v>
      </c>
      <c r="H29" s="45">
        <f>'[3]червень 19'!$F$93</f>
        <v>12</v>
      </c>
      <c r="I29" s="45">
        <f>'[3]червень 19'!$G$93</f>
        <v>5</v>
      </c>
      <c r="J29" s="45"/>
      <c r="K29" s="45"/>
      <c r="L29" s="59">
        <f>H29+F29+D29+J29+B29</f>
        <v>35565</v>
      </c>
      <c r="M29" s="46">
        <f>C29+E29+G29+I29</f>
        <v>3098.12</v>
      </c>
      <c r="N29" s="47">
        <f>M29-L29</f>
        <v>-32466.88</v>
      </c>
      <c r="O29" s="152">
        <f>червень!S27</f>
        <v>0.01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467562.94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73603.35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156086.74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15751.17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52232.65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15390.790000000088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790374.7200000001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0.13</v>
      </c>
    </row>
    <row r="60" spans="1:3" ht="12.75">
      <c r="A60" s="76" t="s">
        <v>54</v>
      </c>
      <c r="B60" s="9">
        <f>F29</f>
        <v>7550</v>
      </c>
      <c r="C60" s="9">
        <f>G29</f>
        <v>2921.54</v>
      </c>
    </row>
    <row r="61" spans="1:3" ht="25.5">
      <c r="A61" s="76" t="s">
        <v>55</v>
      </c>
      <c r="B61" s="9">
        <f>H29</f>
        <v>12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2" sqref="D2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2019-06-07T06:06:19Z</dcterms:modified>
  <cp:category/>
  <cp:version/>
  <cp:contentType/>
  <cp:contentStatus/>
</cp:coreProperties>
</file>